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laptop\LEADER\gal 2\modificarea strategie\Modificare strategie 2-2018\2018 aprilie\reszlet\"/>
    </mc:Choice>
  </mc:AlternateContent>
  <bookViews>
    <workbookView xWindow="0" yWindow="0" windowWidth="23040" windowHeight="9408" activeTab="2"/>
  </bookViews>
  <sheets>
    <sheet name="Sheet1" sheetId="1" r:id="rId1"/>
    <sheet name="INITIAL" sheetId="2" r:id="rId2"/>
    <sheet name="MODIFICAT 2018" sheetId="4" r:id="rId3"/>
  </sheets>
  <definedNames>
    <definedName name="_xlnm.Print_Area" localSheetId="0">Sheet1!$A$1:$H$42</definedName>
  </definedNames>
  <calcPr calcId="152511"/>
</workbook>
</file>

<file path=xl/calcChain.xml><?xml version="1.0" encoding="utf-8"?>
<calcChain xmlns="http://schemas.openxmlformats.org/spreadsheetml/2006/main">
  <c r="H5" i="2" l="1"/>
  <c r="H6" i="2"/>
  <c r="H7" i="2"/>
  <c r="H9" i="2"/>
  <c r="H10" i="2"/>
  <c r="H11" i="2"/>
  <c r="H12" i="2"/>
  <c r="H13" i="2"/>
  <c r="H14" i="2"/>
  <c r="H4" i="2"/>
  <c r="G14" i="2"/>
  <c r="G13" i="2"/>
  <c r="G12" i="2"/>
  <c r="G11" i="2"/>
  <c r="G10" i="2"/>
  <c r="G9" i="2"/>
  <c r="G7" i="2"/>
  <c r="G6" i="2"/>
  <c r="G4" i="2"/>
  <c r="G4" i="1"/>
  <c r="M15" i="1" l="1"/>
  <c r="M14" i="1"/>
  <c r="M13" i="1"/>
  <c r="M12" i="1"/>
  <c r="M11" i="1"/>
  <c r="M10" i="1"/>
  <c r="M9" i="1"/>
  <c r="M8" i="1"/>
  <c r="M16" i="1"/>
  <c r="M17" i="1"/>
  <c r="F23" i="1" l="1"/>
  <c r="D4" i="1"/>
  <c r="F27" i="1" l="1"/>
  <c r="F8" i="1" l="1"/>
  <c r="F11" i="1" l="1"/>
  <c r="F13" i="1"/>
  <c r="E21" i="1" l="1"/>
  <c r="G13" i="1" s="1"/>
  <c r="E35" i="1" l="1"/>
  <c r="G8" i="1"/>
  <c r="G11" i="1" l="1"/>
  <c r="G20" i="1" l="1"/>
</calcChain>
</file>

<file path=xl/sharedStrings.xml><?xml version="1.0" encoding="utf-8"?>
<sst xmlns="http://schemas.openxmlformats.org/spreadsheetml/2006/main" count="129" uniqueCount="53">
  <si>
    <t>VALOARE SDL COMPONENTA A</t>
  </si>
  <si>
    <t>Populație TERITORIU GAL</t>
  </si>
  <si>
    <t>PRIORITATE</t>
  </si>
  <si>
    <t>MĂSURA</t>
  </si>
  <si>
    <t>INTENSITATEA SPRIJINULUI</t>
  </si>
  <si>
    <t>TOTAL COMPONENTA A</t>
  </si>
  <si>
    <t>TOTAL COMPONENTA B</t>
  </si>
  <si>
    <t>CONTRIBUȚIA PUBLICĂ NERAMBURSABILĂ/PRIORITATE (FEADR + BUGET NAȚIONAL)
EURO</t>
  </si>
  <si>
    <t>VALOARE TOTALĂ COMPONENTA A (EURO)</t>
  </si>
  <si>
    <t>TOTAL GENERAL (COMPONENTA A+ COMPONENTA B)</t>
  </si>
  <si>
    <t>Planul de finanțare</t>
  </si>
  <si>
    <t>Suprafață TERITORIU GAL</t>
  </si>
  <si>
    <t>P1: Încurajarea transferului de cunoștințe și a inovării în agricultură, silvicultură și în zonele rurale</t>
  </si>
  <si>
    <t>P2: Creșterea viabilității exploatațiilor și a competitivității tuturor tipurilor de agricultură în toate regiunile și promovarea tehnologiilor agricole inovatoare și a gestionării durabile a pădurilor</t>
  </si>
  <si>
    <t>P6: Promovarea incluziunii sociale, a reducerii sărăciei și a dezvoltării economice în zonele rurale</t>
  </si>
  <si>
    <t>90%-100%</t>
  </si>
  <si>
    <t>M10-Sprijinirea cooperării în agricultură</t>
  </si>
  <si>
    <t>M1-Transfer de cunoștințe</t>
  </si>
  <si>
    <t>M2-Susținerea investițiilor în domeniul agriculturii</t>
  </si>
  <si>
    <t>M3-Susținerea Întreprinderilor</t>
  </si>
  <si>
    <t>M4-Dezvoltarea comunităților</t>
  </si>
  <si>
    <t>M5-Sprijin pentru finanțarea activităților sportive</t>
  </si>
  <si>
    <t>M6-Sprijin pentru finanțarea activităților culturale</t>
  </si>
  <si>
    <t>M7-Măsuri sociale - centre de asistență socială</t>
  </si>
  <si>
    <t>90%, 100%</t>
  </si>
  <si>
    <t>50%, 70%, 90%</t>
  </si>
  <si>
    <t xml:space="preserve">M8-Incluziunea comunității rome </t>
  </si>
  <si>
    <t>M9-Sprijinirea formelor de cooperare în silvicultură</t>
  </si>
  <si>
    <r>
      <t>COMPONENTA A</t>
    </r>
    <r>
      <rPr>
        <b/>
        <vertAlign val="superscript"/>
        <sz val="15"/>
        <color rgb="FF3F3F76"/>
        <rFont val="Trebuchet MS"/>
        <family val="2"/>
        <charset val="238"/>
      </rPr>
      <t>1</t>
    </r>
  </si>
  <si>
    <r>
      <t>CONTRIBUȚIA PUBLICĂ NERAMBURSABILĂ/ MĂSURĂ</t>
    </r>
    <r>
      <rPr>
        <b/>
        <vertAlign val="superscript"/>
        <sz val="15"/>
        <color rgb="FF3F3F76"/>
        <rFont val="Trebuchet MS"/>
        <family val="2"/>
        <charset val="238"/>
      </rPr>
      <t>2</t>
    </r>
    <r>
      <rPr>
        <b/>
        <sz val="15"/>
        <color rgb="FF3F3F76"/>
        <rFont val="Trebuchet MS"/>
        <family val="2"/>
        <charset val="238"/>
      </rPr>
      <t xml:space="preserve"> (FEADR + BUGET NAȚIONAL)
EURO</t>
    </r>
  </si>
  <si>
    <r>
      <t>VALOARE PROCENTUALĂ</t>
    </r>
    <r>
      <rPr>
        <b/>
        <vertAlign val="superscript"/>
        <sz val="15"/>
        <color rgb="FF3F3F76"/>
        <rFont val="Trebuchet MS"/>
        <family val="2"/>
        <charset val="238"/>
      </rPr>
      <t>3</t>
    </r>
    <r>
      <rPr>
        <b/>
        <sz val="15"/>
        <color rgb="FF3F3F76"/>
        <rFont val="Trebuchet MS"/>
        <family val="2"/>
        <charset val="238"/>
      </rPr>
      <t xml:space="preserve"> (%)</t>
    </r>
  </si>
  <si>
    <r>
      <t>Cheltuieli de funcționare și animare</t>
    </r>
    <r>
      <rPr>
        <b/>
        <vertAlign val="superscript"/>
        <sz val="15"/>
        <color rgb="FF3F3F76"/>
        <rFont val="Trebuchet MS"/>
        <family val="2"/>
        <charset val="238"/>
      </rPr>
      <t>4</t>
    </r>
  </si>
  <si>
    <r>
      <t>COMPONENTA B</t>
    </r>
    <r>
      <rPr>
        <b/>
        <vertAlign val="superscript"/>
        <sz val="15"/>
        <color rgb="FF3F3F76"/>
        <rFont val="Trebuchet MS"/>
        <family val="2"/>
        <charset val="238"/>
      </rPr>
      <t xml:space="preserve">5 </t>
    </r>
  </si>
  <si>
    <r>
      <t>[1]</t>
    </r>
    <r>
      <rPr>
        <b/>
        <sz val="15"/>
        <color theme="3"/>
        <rFont val="Trebuchet MS"/>
        <family val="2"/>
        <charset val="238"/>
      </rPr>
      <t xml:space="preserve"> Va fi completată cu valoarea aferentă teritoriului și populației vizate de SDL, exprimată în Euro.</t>
    </r>
  </si>
  <si>
    <r>
      <t xml:space="preserve">[2] </t>
    </r>
    <r>
      <rPr>
        <b/>
        <sz val="15"/>
        <color theme="3"/>
        <rFont val="Trebuchet MS"/>
        <family val="2"/>
        <charset val="238"/>
      </rPr>
      <t>Alocarea financiară pe măsuri va fi stabilită în funcție de nevoile identificate.</t>
    </r>
  </si>
  <si>
    <r>
      <t xml:space="preserve">[3] </t>
    </r>
    <r>
      <rPr>
        <b/>
        <sz val="15"/>
        <color theme="3"/>
        <rFont val="Trebuchet MS"/>
        <family val="2"/>
        <charset val="238"/>
      </rPr>
      <t>Va fi indicată valoarea procentuală pe fiecare prioritate raportată la costurile publice totale efectuate pentru componenta A/ componenta B.</t>
    </r>
  </si>
  <si>
    <r>
      <t xml:space="preserve">[4] </t>
    </r>
    <r>
      <rPr>
        <b/>
        <sz val="15"/>
        <color theme="3"/>
        <rFont val="Trebuchet MS"/>
        <family val="2"/>
        <charset val="238"/>
      </rPr>
      <t>Valoarea nu trebuie să depășească 20% (25% pentru Delta Dunării) din costurile publice totale efectuate pentru această strategie.</t>
    </r>
  </si>
  <si>
    <r>
      <t>[5]</t>
    </r>
    <r>
      <rPr>
        <b/>
        <sz val="15"/>
        <color theme="3"/>
        <rFont val="Trebuchet MS"/>
        <family val="2"/>
        <charset val="238"/>
      </rPr>
      <t xml:space="preserve"> Nu va fi completată la momentul depunerii SDL. Valoarea aferentă componentei B va fi comunicată ulterior publicării raportului final de selecție, în vederea definitivării planului de finanțare.</t>
    </r>
  </si>
  <si>
    <t>M1</t>
  </si>
  <si>
    <t>M2</t>
  </si>
  <si>
    <t>M3</t>
  </si>
  <si>
    <t>M4</t>
  </si>
  <si>
    <t>M5</t>
  </si>
  <si>
    <t>M6</t>
  </si>
  <si>
    <t>M7</t>
  </si>
  <si>
    <t>M8</t>
  </si>
  <si>
    <t>M9</t>
  </si>
  <si>
    <t>M10</t>
  </si>
  <si>
    <t>P5: Promovarea utilizării eficiente a resurselor și sprijinirea tranziției către o economie cu emisii reduse de carbon și reziliență la schimbările climatice în sectoarele agricol, alimentar și silvic</t>
  </si>
  <si>
    <t>M9-Susținerea activității silvice</t>
  </si>
  <si>
    <t>componenta A</t>
  </si>
  <si>
    <t>componenta B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</si>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</sst>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l_e_i_-;\-* #,##0.00\ _l_e_i_-;_-* &quot;-&quot;??\ _l_e_i_-;_-@_-"/>
    <numFmt numFmtId="165" formatCode="#,##0.0"/>
    <numFmt numFmtId="166" formatCode="0.0"/>
    <numFmt numFmtId="167" formatCode="0.00000"/>
    <numFmt numFmtId="168" formatCode="0.0000"/>
    <numFmt numFmtId="169" formatCode="#,##0.00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5"/>
      <color rgb="FF3F3F76"/>
      <name val="Trebuchet MS"/>
      <family val="2"/>
      <charset val="238"/>
    </font>
    <font>
      <b/>
      <sz val="15"/>
      <color theme="1"/>
      <name val="Trebuchet MS"/>
      <family val="2"/>
      <charset val="238"/>
    </font>
    <font>
      <sz val="15"/>
      <color theme="1"/>
      <name val="Calibri"/>
      <family val="2"/>
      <charset val="238"/>
      <scheme val="minor"/>
    </font>
    <font>
      <sz val="15"/>
      <color theme="1"/>
      <name val="Trebuchet MS"/>
      <family val="2"/>
      <charset val="238"/>
    </font>
    <font>
      <b/>
      <vertAlign val="superscript"/>
      <sz val="15"/>
      <color rgb="FF3F3F76"/>
      <name val="Trebuchet MS"/>
      <family val="2"/>
      <charset val="238"/>
    </font>
    <font>
      <sz val="15"/>
      <color theme="3" tint="-0.249977111117893"/>
      <name val="Calibri"/>
      <family val="2"/>
      <charset val="238"/>
      <scheme val="minor"/>
    </font>
    <font>
      <b/>
      <sz val="15"/>
      <color theme="3"/>
      <name val="Trebuchet MS"/>
      <family val="2"/>
      <charset val="238"/>
    </font>
    <font>
      <b/>
      <vertAlign val="superscript"/>
      <sz val="15"/>
      <color theme="3"/>
      <name val="Trebuchet MS"/>
      <family val="2"/>
      <charset val="238"/>
    </font>
    <font>
      <b/>
      <sz val="15"/>
      <color theme="1"/>
      <name val="Calibri"/>
      <family val="2"/>
      <charset val="238"/>
      <scheme val="minor"/>
    </font>
    <font>
      <sz val="11"/>
      <color theme="1"/>
      <name val="Times New Roman"/>
      <family val="1"/>
    </font>
    <font>
      <sz val="12"/>
      <color theme="3" tint="-0.249977111117893"/>
      <name val="Times New Roman"/>
      <family val="1"/>
    </font>
    <font>
      <sz val="12"/>
      <color theme="1"/>
      <name val="Times New Roman"/>
      <family val="1"/>
    </font>
    <font>
      <sz val="12"/>
      <color rgb="FF3F3F76"/>
      <name val="Times New Roman"/>
      <family val="1"/>
    </font>
    <font>
      <strike/>
      <sz val="12"/>
      <color rgb="FF3F3F76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BCF1AD"/>
        <bgColor indexed="64"/>
      </patternFill>
    </fill>
    <fill>
      <patternFill patternType="solid">
        <fgColor rgb="FFFBCDEE"/>
        <bgColor indexed="64"/>
      </patternFill>
    </fill>
  </fills>
  <borders count="1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  <border>
      <left style="thin">
        <color theme="4" tint="-0.499984740745262"/>
      </left>
      <right style="thin">
        <color theme="4" tint="-0.499984740745262"/>
      </right>
      <top/>
      <bottom style="thin">
        <color theme="4" tint="-0.499984740745262"/>
      </bottom>
      <diagonal/>
    </border>
    <border>
      <left/>
      <right/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4" tint="-0.499984740745262"/>
      </right>
      <top/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/>
      <diagonal/>
    </border>
    <border>
      <left style="thin">
        <color theme="4" tint="-0.499984740745262"/>
      </left>
      <right/>
      <top/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4" tint="-0.499984740745262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1" applyNumberFormat="0" applyAlignment="0" applyProtection="0"/>
    <xf numFmtId="164" fontId="2" fillId="0" borderId="0" applyFont="0" applyFill="0" applyBorder="0" applyAlignment="0" applyProtection="0"/>
  </cellStyleXfs>
  <cellXfs count="149">
    <xf numFmtId="0" fontId="0" fillId="0" borderId="0" xfId="0"/>
    <xf numFmtId="0" fontId="3" fillId="0" borderId="2" xfId="1" applyFont="1" applyFill="1" applyBorder="1" applyAlignment="1"/>
    <xf numFmtId="0" fontId="4" fillId="0" borderId="0" xfId="0" applyFont="1"/>
    <xf numFmtId="0" fontId="5" fillId="0" borderId="0" xfId="0" applyFont="1"/>
    <xf numFmtId="0" fontId="3" fillId="0" borderId="3" xfId="1" applyFont="1" applyFill="1" applyBorder="1" applyAlignment="1"/>
    <xf numFmtId="0" fontId="3" fillId="2" borderId="1" xfId="1" applyFont="1" applyAlignment="1">
      <alignment wrapText="1"/>
    </xf>
    <xf numFmtId="0" fontId="6" fillId="0" borderId="0" xfId="0" applyFont="1"/>
    <xf numFmtId="3" fontId="3" fillId="3" borderId="1" xfId="1" applyNumberFormat="1" applyFont="1" applyFill="1" applyAlignment="1">
      <alignment wrapText="1"/>
    </xf>
    <xf numFmtId="4" fontId="3" fillId="3" borderId="1" xfId="1" applyNumberFormat="1" applyFont="1" applyFill="1" applyAlignment="1">
      <alignment wrapText="1"/>
    </xf>
    <xf numFmtId="0" fontId="3" fillId="2" borderId="4" xfId="1" applyFont="1" applyBorder="1" applyAlignment="1">
      <alignment horizontal="center" vertical="center" wrapText="1"/>
    </xf>
    <xf numFmtId="169" fontId="5" fillId="0" borderId="0" xfId="0" applyNumberFormat="1" applyFont="1"/>
    <xf numFmtId="168" fontId="5" fillId="0" borderId="0" xfId="0" applyNumberFormat="1" applyFont="1"/>
    <xf numFmtId="0" fontId="3" fillId="3" borderId="4" xfId="1" applyFont="1" applyFill="1" applyBorder="1" applyAlignment="1">
      <alignment horizontal="left" vertical="center" wrapText="1"/>
    </xf>
    <xf numFmtId="9" fontId="3" fillId="3" borderId="4" xfId="1" applyNumberFormat="1" applyFont="1" applyFill="1" applyBorder="1" applyAlignment="1">
      <alignment horizontal="right" wrapText="1"/>
    </xf>
    <xf numFmtId="3" fontId="3" fillId="3" borderId="4" xfId="1" applyNumberFormat="1" applyFont="1" applyFill="1" applyBorder="1" applyAlignment="1">
      <alignment horizontal="center" vertical="center" wrapText="1"/>
    </xf>
    <xf numFmtId="9" fontId="8" fillId="0" borderId="0" xfId="0" applyNumberFormat="1" applyFont="1" applyAlignment="1">
      <alignment horizontal="right"/>
    </xf>
    <xf numFmtId="167" fontId="5" fillId="0" borderId="0" xfId="0" applyNumberFormat="1" applyFont="1"/>
    <xf numFmtId="165" fontId="3" fillId="3" borderId="4" xfId="1" applyNumberFormat="1" applyFont="1" applyFill="1" applyBorder="1" applyAlignment="1">
      <alignment horizontal="center" vertical="center" wrapText="1"/>
    </xf>
    <xf numFmtId="9" fontId="3" fillId="3" borderId="4" xfId="1" applyNumberFormat="1" applyFont="1" applyFill="1" applyBorder="1" applyAlignment="1">
      <alignment wrapText="1"/>
    </xf>
    <xf numFmtId="0" fontId="3" fillId="4" borderId="4" xfId="1" applyFont="1" applyFill="1" applyBorder="1" applyAlignment="1">
      <alignment horizontal="center" wrapText="1"/>
    </xf>
    <xf numFmtId="10" fontId="3" fillId="4" borderId="4" xfId="1" applyNumberFormat="1" applyFont="1" applyFill="1" applyBorder="1" applyAlignment="1">
      <alignment wrapText="1"/>
    </xf>
    <xf numFmtId="3" fontId="3" fillId="3" borderId="4" xfId="1" applyNumberFormat="1" applyFont="1" applyFill="1" applyBorder="1" applyAlignment="1">
      <alignment wrapText="1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/>
    <xf numFmtId="4" fontId="3" fillId="3" borderId="4" xfId="1" applyNumberFormat="1" applyFont="1" applyFill="1" applyBorder="1" applyAlignment="1">
      <alignment wrapText="1"/>
    </xf>
    <xf numFmtId="0" fontId="3" fillId="3" borderId="4" xfId="1" applyFont="1" applyFill="1" applyBorder="1" applyAlignment="1">
      <alignment horizontal="center" wrapText="1"/>
    </xf>
    <xf numFmtId="0" fontId="3" fillId="3" borderId="7" xfId="1" applyFont="1" applyFill="1" applyBorder="1" applyAlignment="1">
      <alignment vertical="center" wrapText="1"/>
    </xf>
    <xf numFmtId="9" fontId="3" fillId="3" borderId="7" xfId="1" applyNumberFormat="1" applyFont="1" applyFill="1" applyBorder="1" applyAlignment="1">
      <alignment horizontal="right" vertical="center" wrapText="1"/>
    </xf>
    <xf numFmtId="4" fontId="3" fillId="3" borderId="4" xfId="1" applyNumberFormat="1" applyFont="1" applyFill="1" applyBorder="1" applyAlignment="1">
      <alignment horizontal="center" vertical="center" wrapText="1"/>
    </xf>
    <xf numFmtId="4" fontId="9" fillId="0" borderId="0" xfId="2" applyNumberFormat="1" applyFont="1" applyAlignment="1">
      <alignment horizontal="center" vertical="center" wrapText="1"/>
    </xf>
    <xf numFmtId="10" fontId="3" fillId="3" borderId="4" xfId="1" applyNumberFormat="1" applyFont="1" applyFill="1" applyBorder="1" applyAlignment="1">
      <alignment horizontal="center" vertical="center" wrapText="1"/>
    </xf>
    <xf numFmtId="2" fontId="5" fillId="0" borderId="0" xfId="0" applyNumberFormat="1" applyFont="1" applyAlignment="1">
      <alignment horizontal="center" vertical="center"/>
    </xf>
    <xf numFmtId="3" fontId="5" fillId="0" borderId="0" xfId="0" applyNumberFormat="1" applyFont="1"/>
    <xf numFmtId="166" fontId="5" fillId="0" borderId="0" xfId="0" applyNumberFormat="1" applyFont="1"/>
    <xf numFmtId="10" fontId="9" fillId="3" borderId="1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9" fillId="0" borderId="0" xfId="0" applyFont="1"/>
    <xf numFmtId="0" fontId="11" fillId="0" borderId="0" xfId="0" applyFont="1"/>
    <xf numFmtId="0" fontId="9" fillId="0" borderId="0" xfId="0" applyFont="1" applyAlignment="1">
      <alignment vertical="center"/>
    </xf>
    <xf numFmtId="165" fontId="5" fillId="0" borderId="0" xfId="0" applyNumberFormat="1" applyFont="1"/>
    <xf numFmtId="0" fontId="3" fillId="6" borderId="5" xfId="1" applyFont="1" applyFill="1" applyBorder="1" applyAlignment="1">
      <alignment horizontal="center" wrapText="1"/>
    </xf>
    <xf numFmtId="0" fontId="3" fillId="6" borderId="9" xfId="1" applyFont="1" applyFill="1" applyBorder="1" applyAlignment="1">
      <alignment horizontal="center" wrapText="1"/>
    </xf>
    <xf numFmtId="0" fontId="3" fillId="6" borderId="6" xfId="1" applyFont="1" applyFill="1" applyBorder="1" applyAlignment="1">
      <alignment horizontal="center" wrapText="1"/>
    </xf>
    <xf numFmtId="4" fontId="3" fillId="6" borderId="5" xfId="1" applyNumberFormat="1" applyFont="1" applyFill="1" applyBorder="1" applyAlignment="1">
      <alignment horizontal="center" wrapText="1"/>
    </xf>
    <xf numFmtId="4" fontId="3" fillId="6" borderId="9" xfId="1" applyNumberFormat="1" applyFont="1" applyFill="1" applyBorder="1" applyAlignment="1">
      <alignment horizontal="center" wrapText="1"/>
    </xf>
    <xf numFmtId="4" fontId="3" fillId="6" borderId="6" xfId="1" applyNumberFormat="1" applyFont="1" applyFill="1" applyBorder="1" applyAlignment="1">
      <alignment horizontal="center" wrapText="1"/>
    </xf>
    <xf numFmtId="0" fontId="3" fillId="4" borderId="5" xfId="1" applyFont="1" applyFill="1" applyBorder="1" applyAlignment="1">
      <alignment horizontal="center" wrapText="1"/>
    </xf>
    <xf numFmtId="0" fontId="3" fillId="4" borderId="6" xfId="1" applyFont="1" applyFill="1" applyBorder="1" applyAlignment="1">
      <alignment horizontal="center" wrapText="1"/>
    </xf>
    <xf numFmtId="4" fontId="3" fillId="4" borderId="5" xfId="1" applyNumberFormat="1" applyFont="1" applyFill="1" applyBorder="1" applyAlignment="1">
      <alignment horizontal="center" wrapText="1"/>
    </xf>
    <xf numFmtId="4" fontId="3" fillId="4" borderId="9" xfId="1" applyNumberFormat="1" applyFont="1" applyFill="1" applyBorder="1" applyAlignment="1">
      <alignment horizontal="center" wrapText="1"/>
    </xf>
    <xf numFmtId="0" fontId="3" fillId="5" borderId="5" xfId="1" applyFont="1" applyFill="1" applyBorder="1" applyAlignment="1">
      <alignment horizontal="center" wrapText="1"/>
    </xf>
    <xf numFmtId="0" fontId="3" fillId="5" borderId="9" xfId="1" applyFont="1" applyFill="1" applyBorder="1" applyAlignment="1">
      <alignment horizontal="center" wrapText="1"/>
    </xf>
    <xf numFmtId="0" fontId="3" fillId="5" borderId="6" xfId="1" applyFont="1" applyFill="1" applyBorder="1" applyAlignment="1">
      <alignment horizontal="center" wrapText="1"/>
    </xf>
    <xf numFmtId="4" fontId="3" fillId="5" borderId="5" xfId="1" applyNumberFormat="1" applyFont="1" applyFill="1" applyBorder="1" applyAlignment="1">
      <alignment horizontal="center" wrapText="1"/>
    </xf>
    <xf numFmtId="4" fontId="3" fillId="5" borderId="9" xfId="1" applyNumberFormat="1" applyFont="1" applyFill="1" applyBorder="1" applyAlignment="1">
      <alignment horizontal="center" wrapText="1"/>
    </xf>
    <xf numFmtId="4" fontId="3" fillId="5" borderId="12" xfId="1" applyNumberFormat="1" applyFont="1" applyFill="1" applyBorder="1" applyAlignment="1">
      <alignment horizontal="center" wrapText="1"/>
    </xf>
    <xf numFmtId="0" fontId="3" fillId="2" borderId="4" xfId="1" applyFont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4" fontId="3" fillId="3" borderId="4" xfId="1" applyNumberFormat="1" applyFont="1" applyFill="1" applyBorder="1" applyAlignment="1">
      <alignment horizontal="center" vertical="center" wrapText="1"/>
    </xf>
    <xf numFmtId="10" fontId="3" fillId="3" borderId="4" xfId="1" applyNumberFormat="1" applyFont="1" applyFill="1" applyBorder="1" applyAlignment="1">
      <alignment horizontal="center" vertical="center" wrapText="1"/>
    </xf>
    <xf numFmtId="165" fontId="3" fillId="5" borderId="5" xfId="1" applyNumberFormat="1" applyFont="1" applyFill="1" applyBorder="1" applyAlignment="1">
      <alignment horizontal="center" wrapText="1"/>
    </xf>
    <xf numFmtId="165" fontId="3" fillId="5" borderId="9" xfId="1" applyNumberFormat="1" applyFont="1" applyFill="1" applyBorder="1" applyAlignment="1">
      <alignment horizontal="center" wrapText="1"/>
    </xf>
    <xf numFmtId="165" fontId="3" fillId="5" borderId="6" xfId="1" applyNumberFormat="1" applyFont="1" applyFill="1" applyBorder="1" applyAlignment="1">
      <alignment horizontal="center" wrapText="1"/>
    </xf>
    <xf numFmtId="10" fontId="3" fillId="3" borderId="7" xfId="1" applyNumberFormat="1" applyFont="1" applyFill="1" applyBorder="1" applyAlignment="1">
      <alignment horizontal="center" vertical="center" wrapText="1"/>
    </xf>
    <xf numFmtId="10" fontId="3" fillId="3" borderId="10" xfId="1" applyNumberFormat="1" applyFont="1" applyFill="1" applyBorder="1" applyAlignment="1">
      <alignment horizontal="center" vertical="center" wrapText="1"/>
    </xf>
    <xf numFmtId="0" fontId="3" fillId="2" borderId="2" xfId="1" applyFont="1" applyBorder="1" applyAlignment="1">
      <alignment horizontal="center" wrapText="1"/>
    </xf>
    <xf numFmtId="0" fontId="3" fillId="2" borderId="3" xfId="1" applyFont="1" applyBorder="1" applyAlignment="1">
      <alignment horizontal="center" wrapText="1"/>
    </xf>
    <xf numFmtId="165" fontId="3" fillId="3" borderId="4" xfId="1" applyNumberFormat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wrapText="1"/>
    </xf>
    <xf numFmtId="3" fontId="3" fillId="3" borderId="4" xfId="1" applyNumberFormat="1" applyFont="1" applyFill="1" applyBorder="1" applyAlignment="1">
      <alignment horizontal="center" vertical="center" wrapText="1"/>
    </xf>
    <xf numFmtId="0" fontId="3" fillId="3" borderId="7" xfId="1" applyFont="1" applyFill="1" applyBorder="1" applyAlignment="1">
      <alignment horizontal="left" vertical="center" wrapText="1"/>
    </xf>
    <xf numFmtId="0" fontId="3" fillId="3" borderId="8" xfId="1" applyFont="1" applyFill="1" applyBorder="1" applyAlignment="1">
      <alignment horizontal="left" vertical="center" wrapText="1"/>
    </xf>
    <xf numFmtId="9" fontId="3" fillId="3" borderId="7" xfId="1" applyNumberFormat="1" applyFont="1" applyFill="1" applyBorder="1" applyAlignment="1">
      <alignment horizontal="right" vertical="center" wrapText="1"/>
    </xf>
    <xf numFmtId="9" fontId="3" fillId="3" borderId="8" xfId="1" applyNumberFormat="1" applyFont="1" applyFill="1" applyBorder="1" applyAlignment="1">
      <alignment horizontal="right" vertical="center" wrapText="1"/>
    </xf>
    <xf numFmtId="3" fontId="3" fillId="3" borderId="7" xfId="1" applyNumberFormat="1" applyFont="1" applyFill="1" applyBorder="1" applyAlignment="1">
      <alignment horizontal="center" vertical="center" wrapText="1"/>
    </xf>
    <xf numFmtId="3" fontId="3" fillId="3" borderId="8" xfId="1" applyNumberFormat="1" applyFont="1" applyFill="1" applyBorder="1" applyAlignment="1">
      <alignment horizontal="center" vertical="center" wrapText="1"/>
    </xf>
    <xf numFmtId="166" fontId="3" fillId="4" borderId="5" xfId="1" applyNumberFormat="1" applyFont="1" applyFill="1" applyBorder="1" applyAlignment="1">
      <alignment horizontal="center" wrapText="1"/>
    </xf>
    <xf numFmtId="166" fontId="3" fillId="4" borderId="6" xfId="1" applyNumberFormat="1" applyFont="1" applyFill="1" applyBorder="1" applyAlignment="1">
      <alignment horizontal="center" wrapText="1"/>
    </xf>
    <xf numFmtId="0" fontId="3" fillId="3" borderId="4" xfId="1" applyFont="1" applyFill="1" applyBorder="1" applyAlignment="1">
      <alignment vertical="center" wrapText="1"/>
    </xf>
    <xf numFmtId="0" fontId="3" fillId="3" borderId="7" xfId="1" applyFont="1" applyFill="1" applyBorder="1" applyAlignment="1">
      <alignment horizontal="center" vertical="center" wrapText="1"/>
    </xf>
    <xf numFmtId="0" fontId="3" fillId="3" borderId="10" xfId="1" applyFont="1" applyFill="1" applyBorder="1" applyAlignment="1">
      <alignment horizontal="center" vertical="center" wrapText="1"/>
    </xf>
    <xf numFmtId="0" fontId="3" fillId="3" borderId="8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top" wrapText="1"/>
    </xf>
    <xf numFmtId="9" fontId="5" fillId="0" borderId="0" xfId="0" applyNumberFormat="1" applyFont="1"/>
    <xf numFmtId="3" fontId="3" fillId="3" borderId="4" xfId="1" applyNumberFormat="1" applyFont="1" applyFill="1" applyBorder="1" applyAlignment="1">
      <alignment vertical="center" wrapText="1"/>
    </xf>
    <xf numFmtId="3" fontId="3" fillId="3" borderId="10" xfId="1" applyNumberFormat="1" applyFont="1" applyFill="1" applyBorder="1" applyAlignment="1">
      <alignment horizontal="center" vertical="center" wrapText="1"/>
    </xf>
    <xf numFmtId="10" fontId="3" fillId="3" borderId="4" xfId="1" applyNumberFormat="1" applyFont="1" applyFill="1" applyBorder="1" applyAlignment="1">
      <alignment vertical="center" wrapText="1"/>
    </xf>
    <xf numFmtId="10" fontId="3" fillId="3" borderId="8" xfId="1" applyNumberFormat="1" applyFont="1" applyFill="1" applyBorder="1" applyAlignment="1">
      <alignment horizontal="center" vertical="center" wrapText="1"/>
    </xf>
    <xf numFmtId="0" fontId="12" fillId="0" borderId="0" xfId="0" applyFont="1"/>
    <xf numFmtId="9" fontId="13" fillId="0" borderId="0" xfId="0" applyNumberFormat="1" applyFont="1" applyAlignment="1">
      <alignment horizontal="right"/>
    </xf>
    <xf numFmtId="0" fontId="15" fillId="2" borderId="4" xfId="1" applyFont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left" vertical="center" wrapText="1"/>
    </xf>
    <xf numFmtId="9" fontId="15" fillId="3" borderId="4" xfId="1" applyNumberFormat="1" applyFont="1" applyFill="1" applyBorder="1" applyAlignment="1">
      <alignment horizontal="right" wrapText="1"/>
    </xf>
    <xf numFmtId="3" fontId="15" fillId="3" borderId="4" xfId="1" applyNumberFormat="1" applyFont="1" applyFill="1" applyBorder="1" applyAlignment="1">
      <alignment horizontal="center" vertical="center" wrapText="1"/>
    </xf>
    <xf numFmtId="165" fontId="15" fillId="3" borderId="4" xfId="1" applyNumberFormat="1" applyFont="1" applyFill="1" applyBorder="1" applyAlignment="1">
      <alignment horizontal="center" vertical="center" wrapText="1"/>
    </xf>
    <xf numFmtId="0" fontId="15" fillId="3" borderId="4" xfId="1" applyFont="1" applyFill="1" applyBorder="1" applyAlignment="1">
      <alignment horizontal="center" wrapText="1"/>
    </xf>
    <xf numFmtId="0" fontId="15" fillId="3" borderId="7" xfId="1" applyFont="1" applyFill="1" applyBorder="1" applyAlignment="1">
      <alignment horizontal="left" vertical="center" wrapText="1"/>
    </xf>
    <xf numFmtId="9" fontId="15" fillId="3" borderId="7" xfId="1" applyNumberFormat="1" applyFont="1" applyFill="1" applyBorder="1" applyAlignment="1">
      <alignment horizontal="right" vertical="center" wrapText="1"/>
    </xf>
    <xf numFmtId="3" fontId="15" fillId="3" borderId="7" xfId="1" applyNumberFormat="1" applyFont="1" applyFill="1" applyBorder="1" applyAlignment="1">
      <alignment horizontal="center" vertical="center" wrapText="1"/>
    </xf>
    <xf numFmtId="0" fontId="15" fillId="3" borderId="8" xfId="1" applyFont="1" applyFill="1" applyBorder="1" applyAlignment="1">
      <alignment horizontal="left" vertical="center" wrapText="1"/>
    </xf>
    <xf numFmtId="0" fontId="15" fillId="3" borderId="7" xfId="1" applyFont="1" applyFill="1" applyBorder="1" applyAlignment="1">
      <alignment horizontal="center" vertical="center" wrapText="1"/>
    </xf>
    <xf numFmtId="0" fontId="15" fillId="3" borderId="10" xfId="1" applyFont="1" applyFill="1" applyBorder="1" applyAlignment="1">
      <alignment horizontal="center" vertical="center" wrapText="1"/>
    </xf>
    <xf numFmtId="0" fontId="15" fillId="3" borderId="8" xfId="1" applyFont="1" applyFill="1" applyBorder="1" applyAlignment="1">
      <alignment horizontal="center" vertical="center" wrapText="1"/>
    </xf>
    <xf numFmtId="0" fontId="15" fillId="3" borderId="5" xfId="1" applyFont="1" applyFill="1" applyBorder="1" applyAlignment="1">
      <alignment vertical="center" wrapText="1"/>
    </xf>
    <xf numFmtId="0" fontId="15" fillId="3" borderId="7" xfId="1" applyFont="1" applyFill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top" wrapText="1"/>
    </xf>
    <xf numFmtId="0" fontId="15" fillId="2" borderId="5" xfId="1" applyFont="1" applyBorder="1" applyAlignment="1">
      <alignment horizontal="center" vertical="center" wrapText="1"/>
    </xf>
    <xf numFmtId="3" fontId="15" fillId="3" borderId="5" xfId="1" applyNumberFormat="1" applyFont="1" applyFill="1" applyBorder="1" applyAlignment="1">
      <alignment horizontal="right" wrapText="1"/>
    </xf>
    <xf numFmtId="4" fontId="15" fillId="3" borderId="5" xfId="1" applyNumberFormat="1" applyFont="1" applyFill="1" applyBorder="1" applyAlignment="1">
      <alignment horizontal="right" wrapText="1"/>
    </xf>
    <xf numFmtId="4" fontId="15" fillId="3" borderId="13" xfId="1" applyNumberFormat="1" applyFont="1" applyFill="1" applyBorder="1" applyAlignment="1">
      <alignment horizontal="right" vertical="center" wrapText="1"/>
    </xf>
    <xf numFmtId="0" fontId="12" fillId="0" borderId="11" xfId="0" applyFont="1" applyBorder="1"/>
    <xf numFmtId="3" fontId="12" fillId="0" borderId="11" xfId="0" applyNumberFormat="1" applyFont="1" applyBorder="1"/>
    <xf numFmtId="3" fontId="12" fillId="0" borderId="15" xfId="0" applyNumberFormat="1" applyFont="1" applyBorder="1" applyAlignment="1">
      <alignment horizontal="center"/>
    </xf>
    <xf numFmtId="0" fontId="15" fillId="3" borderId="0" xfId="1" applyFont="1" applyFill="1" applyBorder="1" applyAlignment="1">
      <alignment vertical="center" wrapText="1"/>
    </xf>
    <xf numFmtId="0" fontId="14" fillId="0" borderId="0" xfId="0" applyFont="1" applyBorder="1" applyAlignment="1">
      <alignment horizontal="left" vertical="top" wrapText="1"/>
    </xf>
    <xf numFmtId="9" fontId="14" fillId="0" borderId="0" xfId="0" applyNumberFormat="1" applyFont="1" applyBorder="1"/>
    <xf numFmtId="0" fontId="14" fillId="0" borderId="0" xfId="0" applyFont="1" applyBorder="1"/>
    <xf numFmtId="3" fontId="3" fillId="3" borderId="0" xfId="1" applyNumberFormat="1" applyFont="1" applyFill="1" applyBorder="1" applyAlignment="1">
      <alignment wrapText="1"/>
    </xf>
    <xf numFmtId="0" fontId="15" fillId="3" borderId="7" xfId="1" applyFont="1" applyFill="1" applyBorder="1" applyAlignment="1">
      <alignment horizontal="center" wrapText="1"/>
    </xf>
    <xf numFmtId="0" fontId="15" fillId="3" borderId="10" xfId="1" applyFont="1" applyFill="1" applyBorder="1" applyAlignment="1">
      <alignment horizontal="left" vertical="center" wrapText="1"/>
    </xf>
    <xf numFmtId="9" fontId="15" fillId="3" borderId="10" xfId="1" applyNumberFormat="1" applyFont="1" applyFill="1" applyBorder="1" applyAlignment="1">
      <alignment horizontal="right" vertical="center" wrapText="1"/>
    </xf>
    <xf numFmtId="3" fontId="15" fillId="3" borderId="10" xfId="1" applyNumberFormat="1" applyFont="1" applyFill="1" applyBorder="1" applyAlignment="1">
      <alignment horizontal="center" vertical="center" wrapText="1"/>
    </xf>
    <xf numFmtId="4" fontId="15" fillId="3" borderId="16" xfId="1" applyNumberFormat="1" applyFont="1" applyFill="1" applyBorder="1" applyAlignment="1">
      <alignment horizontal="right" vertical="center" wrapText="1"/>
    </xf>
    <xf numFmtId="3" fontId="12" fillId="0" borderId="17" xfId="0" applyNumberFormat="1" applyFont="1" applyBorder="1" applyAlignment="1">
      <alignment horizontal="center"/>
    </xf>
    <xf numFmtId="0" fontId="15" fillId="3" borderId="11" xfId="1" applyFont="1" applyFill="1" applyBorder="1" applyAlignment="1">
      <alignment horizontal="center" vertical="center" wrapText="1"/>
    </xf>
    <xf numFmtId="0" fontId="15" fillId="3" borderId="11" xfId="1" applyFont="1" applyFill="1" applyBorder="1" applyAlignment="1">
      <alignment horizontal="left" vertical="center" wrapText="1"/>
    </xf>
    <xf numFmtId="9" fontId="15" fillId="3" borderId="11" xfId="1" applyNumberFormat="1" applyFont="1" applyFill="1" applyBorder="1" applyAlignment="1">
      <alignment wrapText="1"/>
    </xf>
    <xf numFmtId="3" fontId="15" fillId="3" borderId="11" xfId="1" applyNumberFormat="1" applyFont="1" applyFill="1" applyBorder="1" applyAlignment="1">
      <alignment horizontal="center" vertical="center" wrapText="1"/>
    </xf>
    <xf numFmtId="3" fontId="15" fillId="3" borderId="11" xfId="1" applyNumberFormat="1" applyFont="1" applyFill="1" applyBorder="1" applyAlignment="1">
      <alignment horizontal="right" wrapText="1"/>
    </xf>
    <xf numFmtId="9" fontId="15" fillId="3" borderId="11" xfId="1" applyNumberFormat="1" applyFont="1" applyFill="1" applyBorder="1" applyAlignment="1">
      <alignment horizontal="right" wrapText="1"/>
    </xf>
    <xf numFmtId="0" fontId="12" fillId="0" borderId="0" xfId="0" applyFont="1" applyBorder="1"/>
    <xf numFmtId="3" fontId="15" fillId="3" borderId="0" xfId="1" applyNumberFormat="1" applyFont="1" applyFill="1" applyBorder="1" applyAlignment="1">
      <alignment horizontal="right" wrapText="1"/>
    </xf>
    <xf numFmtId="3" fontId="12" fillId="0" borderId="0" xfId="0" applyNumberFormat="1" applyFont="1" applyBorder="1"/>
    <xf numFmtId="4" fontId="15" fillId="3" borderId="0" xfId="1" applyNumberFormat="1" applyFont="1" applyFill="1" applyBorder="1" applyAlignment="1">
      <alignment horizontal="right" wrapText="1"/>
    </xf>
    <xf numFmtId="4" fontId="15" fillId="3" borderId="0" xfId="1" applyNumberFormat="1" applyFont="1" applyFill="1" applyBorder="1" applyAlignment="1">
      <alignment horizontal="right" vertical="center" wrapText="1"/>
    </xf>
    <xf numFmtId="3" fontId="12" fillId="0" borderId="0" xfId="0" applyNumberFormat="1" applyFont="1" applyBorder="1" applyAlignment="1">
      <alignment horizontal="center"/>
    </xf>
    <xf numFmtId="9" fontId="15" fillId="3" borderId="5" xfId="1" applyNumberFormat="1" applyFont="1" applyFill="1" applyBorder="1" applyAlignment="1">
      <alignment horizontal="right" wrapText="1"/>
    </xf>
    <xf numFmtId="9" fontId="15" fillId="3" borderId="13" xfId="1" applyNumberFormat="1" applyFont="1" applyFill="1" applyBorder="1" applyAlignment="1">
      <alignment horizontal="right" vertical="center" wrapText="1"/>
    </xf>
    <xf numFmtId="9" fontId="15" fillId="3" borderId="14" xfId="1" applyNumberFormat="1" applyFont="1" applyFill="1" applyBorder="1" applyAlignment="1">
      <alignment horizontal="right" vertical="center" wrapText="1"/>
    </xf>
    <xf numFmtId="9" fontId="15" fillId="3" borderId="5" xfId="1" applyNumberFormat="1" applyFont="1" applyFill="1" applyBorder="1" applyAlignment="1">
      <alignment wrapText="1"/>
    </xf>
    <xf numFmtId="9" fontId="15" fillId="3" borderId="13" xfId="1" applyNumberFormat="1" applyFont="1" applyFill="1" applyBorder="1" applyAlignment="1">
      <alignment horizontal="right" wrapText="1"/>
    </xf>
    <xf numFmtId="9" fontId="14" fillId="0" borderId="18" xfId="0" applyNumberFormat="1" applyFont="1" applyBorder="1"/>
    <xf numFmtId="0" fontId="15" fillId="2" borderId="11" xfId="1" applyFont="1" applyBorder="1" applyAlignment="1">
      <alignment horizontal="center" vertical="center" wrapText="1"/>
    </xf>
    <xf numFmtId="0" fontId="16" fillId="3" borderId="4" xfId="1" applyFont="1" applyFill="1" applyBorder="1" applyAlignment="1">
      <alignment horizontal="left" vertical="center" wrapText="1"/>
    </xf>
    <xf numFmtId="9" fontId="16" fillId="3" borderId="5" xfId="1" applyNumberFormat="1" applyFont="1" applyFill="1" applyBorder="1" applyAlignment="1">
      <alignment horizontal="right" wrapText="1"/>
    </xf>
    <xf numFmtId="2" fontId="15" fillId="3" borderId="11" xfId="1" applyNumberFormat="1" applyFont="1" applyFill="1" applyBorder="1" applyAlignment="1">
      <alignment horizontal="center" vertical="center" wrapText="1"/>
    </xf>
    <xf numFmtId="2" fontId="15" fillId="3" borderId="11" xfId="1" applyNumberFormat="1" applyFont="1" applyFill="1" applyBorder="1" applyAlignment="1">
      <alignment horizontal="center" vertical="center" wrapText="1"/>
    </xf>
    <xf numFmtId="2" fontId="14" fillId="0" borderId="11" xfId="0" applyNumberFormat="1" applyFont="1" applyBorder="1"/>
  </cellXfs>
  <cellStyles count="3">
    <cellStyle name="Comma" xfId="2" builtinId="3"/>
    <cellStyle name="Input" xfId="1" builtinId="20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4"/>
  <sheetViews>
    <sheetView topLeftCell="A25" zoomScale="56" zoomScaleNormal="56" zoomScaleSheetLayoutView="67" workbookViewId="0">
      <selection activeCell="J31" sqref="J31"/>
    </sheetView>
  </sheetViews>
  <sheetFormatPr defaultColWidth="8.77734375" defaultRowHeight="19.8" x14ac:dyDescent="0.4"/>
  <cols>
    <col min="1" max="1" width="16" style="3" customWidth="1"/>
    <col min="2" max="2" width="26.44140625" style="3" customWidth="1"/>
    <col min="3" max="3" width="32.5546875" style="3" customWidth="1"/>
    <col min="4" max="4" width="26" style="3" customWidth="1"/>
    <col min="5" max="5" width="21.33203125" style="3" customWidth="1"/>
    <col min="6" max="6" width="27.33203125" style="3" customWidth="1"/>
    <col min="7" max="7" width="32" style="3" customWidth="1"/>
    <col min="8" max="8" width="13.33203125" style="3" bestFit="1" customWidth="1"/>
    <col min="9" max="9" width="18.44140625" style="3" bestFit="1" customWidth="1"/>
    <col min="10" max="10" width="10.33203125" style="3" bestFit="1" customWidth="1"/>
    <col min="11" max="11" width="30.109375" style="3" customWidth="1"/>
    <col min="12" max="13" width="20.44140625" style="3" bestFit="1" customWidth="1"/>
    <col min="14" max="16" width="8.77734375" style="3"/>
    <col min="17" max="17" width="9.6640625" style="3" bestFit="1" customWidth="1"/>
    <col min="18" max="16384" width="8.77734375" style="3"/>
  </cols>
  <sheetData>
    <row r="1" spans="1:13" x14ac:dyDescent="0.4">
      <c r="A1" s="1" t="s">
        <v>10</v>
      </c>
      <c r="B1" s="2"/>
      <c r="C1" s="2"/>
      <c r="D1" s="2"/>
      <c r="E1" s="2"/>
      <c r="F1" s="2"/>
      <c r="G1" s="2"/>
    </row>
    <row r="2" spans="1:13" x14ac:dyDescent="0.4">
      <c r="A2" s="4"/>
      <c r="B2" s="2"/>
      <c r="C2" s="2"/>
      <c r="D2" s="2"/>
      <c r="E2" s="2"/>
      <c r="F2" s="2"/>
      <c r="G2" s="2"/>
    </row>
    <row r="3" spans="1:13" ht="59.4" x14ac:dyDescent="0.4">
      <c r="A3" s="65" t="s">
        <v>0</v>
      </c>
      <c r="B3" s="5" t="s">
        <v>11</v>
      </c>
      <c r="C3" s="5" t="s">
        <v>1</v>
      </c>
      <c r="D3" s="5" t="s">
        <v>8</v>
      </c>
      <c r="E3" s="6"/>
      <c r="F3" s="2"/>
      <c r="G3" s="2"/>
    </row>
    <row r="4" spans="1:13" x14ac:dyDescent="0.4">
      <c r="A4" s="66"/>
      <c r="B4" s="7">
        <v>1147.5999999999999</v>
      </c>
      <c r="C4" s="7">
        <v>44952</v>
      </c>
      <c r="D4" s="8">
        <f>985.37*B4+19.84*C4</f>
        <v>2022658.2919999999</v>
      </c>
      <c r="E4" s="6"/>
      <c r="F4" s="2"/>
      <c r="G4" s="2" t="e">
        <f>Sheet1</f>
        <v>#NAME?</v>
      </c>
    </row>
    <row r="5" spans="1:13" x14ac:dyDescent="0.4">
      <c r="A5" s="2"/>
      <c r="B5" s="2"/>
      <c r="C5" s="2"/>
      <c r="D5" s="2"/>
      <c r="E5" s="2"/>
      <c r="F5" s="2"/>
      <c r="G5" s="2"/>
    </row>
    <row r="6" spans="1:13" x14ac:dyDescent="0.4">
      <c r="A6" s="2"/>
      <c r="B6" s="2"/>
      <c r="C6" s="2"/>
      <c r="D6" s="2"/>
      <c r="E6" s="2"/>
      <c r="F6" s="2"/>
      <c r="G6" s="2"/>
    </row>
    <row r="7" spans="1:13" ht="160.80000000000001" x14ac:dyDescent="0.4">
      <c r="A7" s="56" t="s">
        <v>28</v>
      </c>
      <c r="B7" s="9" t="s">
        <v>2</v>
      </c>
      <c r="C7" s="9" t="s">
        <v>3</v>
      </c>
      <c r="D7" s="9" t="s">
        <v>4</v>
      </c>
      <c r="E7" s="9" t="s">
        <v>29</v>
      </c>
      <c r="F7" s="9" t="s">
        <v>7</v>
      </c>
      <c r="G7" s="9" t="s">
        <v>30</v>
      </c>
      <c r="K7" s="10"/>
      <c r="L7" s="11"/>
      <c r="M7" s="11"/>
    </row>
    <row r="8" spans="1:13" ht="59.4" x14ac:dyDescent="0.4">
      <c r="A8" s="56"/>
      <c r="B8" s="57" t="s">
        <v>12</v>
      </c>
      <c r="C8" s="12" t="s">
        <v>27</v>
      </c>
      <c r="D8" s="13" t="s">
        <v>15</v>
      </c>
      <c r="E8" s="14">
        <v>141000</v>
      </c>
      <c r="F8" s="67">
        <f>E8+E9+E10</f>
        <v>266787.64</v>
      </c>
      <c r="G8" s="59">
        <f>F8/E21</f>
        <v>0.13189951065881964</v>
      </c>
      <c r="K8" s="11"/>
      <c r="L8" s="11" t="s">
        <v>38</v>
      </c>
      <c r="M8" s="39">
        <f>E10+E25</f>
        <v>48420.33</v>
      </c>
    </row>
    <row r="9" spans="1:13" ht="59.4" x14ac:dyDescent="0.4">
      <c r="A9" s="56"/>
      <c r="B9" s="57"/>
      <c r="C9" s="12" t="s">
        <v>16</v>
      </c>
      <c r="D9" s="15" t="s">
        <v>24</v>
      </c>
      <c r="E9" s="14">
        <v>111000</v>
      </c>
      <c r="F9" s="67"/>
      <c r="G9" s="59"/>
      <c r="K9" s="16"/>
      <c r="L9" s="3" t="s">
        <v>39</v>
      </c>
      <c r="M9" s="32">
        <f>E11+E26</f>
        <v>194830.62</v>
      </c>
    </row>
    <row r="10" spans="1:13" ht="39.6" x14ac:dyDescent="0.4">
      <c r="A10" s="56"/>
      <c r="B10" s="57"/>
      <c r="C10" s="12" t="s">
        <v>17</v>
      </c>
      <c r="D10" s="13">
        <v>1</v>
      </c>
      <c r="E10" s="17">
        <v>14787.64</v>
      </c>
      <c r="F10" s="67"/>
      <c r="G10" s="59"/>
      <c r="L10" s="3" t="s">
        <v>40</v>
      </c>
      <c r="M10" s="32">
        <f>E13+E27</f>
        <v>344000</v>
      </c>
    </row>
    <row r="11" spans="1:13" x14ac:dyDescent="0.4">
      <c r="A11" s="56"/>
      <c r="B11" s="68" t="s">
        <v>13</v>
      </c>
      <c r="C11" s="70" t="s">
        <v>18</v>
      </c>
      <c r="D11" s="72" t="s">
        <v>25</v>
      </c>
      <c r="E11" s="74">
        <v>145835</v>
      </c>
      <c r="F11" s="69">
        <f>E11</f>
        <v>145835</v>
      </c>
      <c r="G11" s="59">
        <f>F11/E21</f>
        <v>7.2100660798712274E-2</v>
      </c>
      <c r="L11" s="11" t="s">
        <v>41</v>
      </c>
      <c r="M11" s="32">
        <f>E14+E28</f>
        <v>900000</v>
      </c>
    </row>
    <row r="12" spans="1:13" x14ac:dyDescent="0.4">
      <c r="A12" s="56"/>
      <c r="B12" s="68"/>
      <c r="C12" s="71"/>
      <c r="D12" s="73"/>
      <c r="E12" s="75"/>
      <c r="F12" s="69"/>
      <c r="G12" s="59"/>
      <c r="L12" s="3" t="s">
        <v>42</v>
      </c>
      <c r="M12" s="32">
        <f>E15+E29</f>
        <v>118504</v>
      </c>
    </row>
    <row r="13" spans="1:13" ht="39.6" customHeight="1" x14ac:dyDescent="0.4">
      <c r="A13" s="56"/>
      <c r="B13" s="79" t="s">
        <v>14</v>
      </c>
      <c r="C13" s="12" t="s">
        <v>19</v>
      </c>
      <c r="D13" s="18">
        <v>0.9</v>
      </c>
      <c r="E13" s="14">
        <v>204000</v>
      </c>
      <c r="F13" s="74">
        <f>E13+E14+E15+E16+E17+E18</f>
        <v>1205504</v>
      </c>
      <c r="G13" s="63">
        <f>F13/E21</f>
        <v>0.59599982854246814</v>
      </c>
      <c r="L13" s="3" t="s">
        <v>43</v>
      </c>
      <c r="M13" s="32">
        <f>E16+E30</f>
        <v>147000</v>
      </c>
    </row>
    <row r="14" spans="1:13" ht="39.6" x14ac:dyDescent="0.4">
      <c r="A14" s="56"/>
      <c r="B14" s="80"/>
      <c r="C14" s="12" t="s">
        <v>20</v>
      </c>
      <c r="D14" s="13" t="s">
        <v>24</v>
      </c>
      <c r="E14" s="14">
        <v>758000</v>
      </c>
      <c r="F14" s="85"/>
      <c r="G14" s="64"/>
      <c r="L14" s="3" t="s">
        <v>44</v>
      </c>
      <c r="M14" s="32">
        <f>E17+E31</f>
        <v>49000</v>
      </c>
    </row>
    <row r="15" spans="1:13" ht="59.4" x14ac:dyDescent="0.4">
      <c r="A15" s="56"/>
      <c r="B15" s="80"/>
      <c r="C15" s="12" t="s">
        <v>21</v>
      </c>
      <c r="D15" s="18">
        <v>1</v>
      </c>
      <c r="E15" s="14">
        <v>68504</v>
      </c>
      <c r="F15" s="85"/>
      <c r="G15" s="64"/>
      <c r="L15" s="3" t="s">
        <v>45</v>
      </c>
      <c r="M15" s="32">
        <f>E18+E32</f>
        <v>52011.979999999996</v>
      </c>
    </row>
    <row r="16" spans="1:13" ht="59.4" x14ac:dyDescent="0.4">
      <c r="A16" s="56"/>
      <c r="B16" s="80"/>
      <c r="C16" s="12" t="s">
        <v>22</v>
      </c>
      <c r="D16" s="18">
        <v>1</v>
      </c>
      <c r="E16" s="14">
        <v>97000</v>
      </c>
      <c r="F16" s="85"/>
      <c r="G16" s="64"/>
      <c r="L16" s="3" t="s">
        <v>46</v>
      </c>
      <c r="M16" s="32">
        <f>E8+E23</f>
        <v>197000</v>
      </c>
    </row>
    <row r="17" spans="1:13" ht="59.4" x14ac:dyDescent="0.4">
      <c r="A17" s="56"/>
      <c r="B17" s="80"/>
      <c r="C17" s="12" t="s">
        <v>23</v>
      </c>
      <c r="D17" s="13" t="s">
        <v>24</v>
      </c>
      <c r="E17" s="14">
        <v>39000</v>
      </c>
      <c r="F17" s="85"/>
      <c r="G17" s="64"/>
      <c r="L17" s="3" t="s">
        <v>47</v>
      </c>
      <c r="M17" s="32">
        <f>E9</f>
        <v>111000</v>
      </c>
    </row>
    <row r="18" spans="1:13" ht="39.6" x14ac:dyDescent="0.4">
      <c r="A18" s="56"/>
      <c r="B18" s="81"/>
      <c r="C18" s="12" t="s">
        <v>26</v>
      </c>
      <c r="D18" s="13" t="s">
        <v>24</v>
      </c>
      <c r="E18" s="14">
        <v>39000</v>
      </c>
      <c r="F18" s="75"/>
      <c r="G18" s="87"/>
      <c r="M18" s="32"/>
    </row>
    <row r="19" spans="1:13" ht="257.39999999999998" x14ac:dyDescent="0.4">
      <c r="A19" s="56"/>
      <c r="B19" s="78" t="s">
        <v>48</v>
      </c>
      <c r="C19" s="82" t="s">
        <v>49</v>
      </c>
      <c r="D19" s="83">
        <v>0.65</v>
      </c>
      <c r="E19" s="3">
        <v>30000</v>
      </c>
      <c r="F19" s="84"/>
      <c r="G19" s="86"/>
    </row>
    <row r="20" spans="1:13" x14ac:dyDescent="0.4">
      <c r="A20" s="56"/>
      <c r="B20" s="46" t="s">
        <v>31</v>
      </c>
      <c r="C20" s="47"/>
      <c r="D20" s="19"/>
      <c r="E20" s="76">
        <v>404531.66</v>
      </c>
      <c r="F20" s="77"/>
      <c r="G20" s="20">
        <f>E20/E21</f>
        <v>0.19999999999999998</v>
      </c>
    </row>
    <row r="21" spans="1:13" x14ac:dyDescent="0.4">
      <c r="A21" s="56"/>
      <c r="B21" s="50" t="s">
        <v>5</v>
      </c>
      <c r="C21" s="51"/>
      <c r="D21" s="52"/>
      <c r="E21" s="60">
        <f>F8+F11+F13+E20</f>
        <v>2022658.3</v>
      </c>
      <c r="F21" s="61"/>
      <c r="G21" s="62"/>
    </row>
    <row r="22" spans="1:13" ht="160.80000000000001" x14ac:dyDescent="0.4">
      <c r="A22" s="56" t="s">
        <v>32</v>
      </c>
      <c r="B22" s="9" t="s">
        <v>2</v>
      </c>
      <c r="C22" s="9" t="s">
        <v>3</v>
      </c>
      <c r="D22" s="9" t="s">
        <v>4</v>
      </c>
      <c r="E22" s="9" t="s">
        <v>29</v>
      </c>
      <c r="F22" s="9" t="s">
        <v>7</v>
      </c>
      <c r="G22" s="9" t="s">
        <v>30</v>
      </c>
    </row>
    <row r="23" spans="1:13" ht="59.4" x14ac:dyDescent="0.4">
      <c r="A23" s="56"/>
      <c r="B23" s="57" t="s">
        <v>12</v>
      </c>
      <c r="C23" s="12" t="s">
        <v>27</v>
      </c>
      <c r="D23" s="13" t="s">
        <v>15</v>
      </c>
      <c r="E23" s="21">
        <v>56000</v>
      </c>
      <c r="F23" s="58">
        <f>E23+E24+E25</f>
        <v>89632.69</v>
      </c>
      <c r="G23" s="59">
        <v>0.13189999999999999</v>
      </c>
      <c r="I23" s="22"/>
    </row>
    <row r="24" spans="1:13" ht="59.4" x14ac:dyDescent="0.4">
      <c r="A24" s="56"/>
      <c r="B24" s="57"/>
      <c r="C24" s="12" t="s">
        <v>16</v>
      </c>
      <c r="D24" s="15" t="s">
        <v>24</v>
      </c>
      <c r="E24" s="21">
        <v>0</v>
      </c>
      <c r="F24" s="58"/>
      <c r="G24" s="59"/>
      <c r="I24" s="23"/>
    </row>
    <row r="25" spans="1:13" ht="39.6" x14ac:dyDescent="0.4">
      <c r="A25" s="56"/>
      <c r="B25" s="57"/>
      <c r="C25" s="12" t="s">
        <v>17</v>
      </c>
      <c r="D25" s="13">
        <v>1</v>
      </c>
      <c r="E25" s="24">
        <v>33632.69</v>
      </c>
      <c r="F25" s="58"/>
      <c r="G25" s="59"/>
    </row>
    <row r="26" spans="1:13" ht="277.2" x14ac:dyDescent="0.4">
      <c r="A26" s="56"/>
      <c r="B26" s="25" t="s">
        <v>13</v>
      </c>
      <c r="C26" s="26" t="s">
        <v>18</v>
      </c>
      <c r="D26" s="27" t="s">
        <v>25</v>
      </c>
      <c r="E26" s="28">
        <v>48995.62</v>
      </c>
      <c r="F26" s="29">
        <v>48995.62</v>
      </c>
      <c r="G26" s="30">
        <v>7.2099999999999997E-2</v>
      </c>
      <c r="H26" s="23"/>
      <c r="I26" s="31"/>
    </row>
    <row r="27" spans="1:13" ht="39.6" x14ac:dyDescent="0.4">
      <c r="A27" s="56"/>
      <c r="B27" s="57" t="s">
        <v>14</v>
      </c>
      <c r="C27" s="12" t="s">
        <v>19</v>
      </c>
      <c r="D27" s="18">
        <v>0.9</v>
      </c>
      <c r="E27" s="21">
        <v>140000</v>
      </c>
      <c r="F27" s="58">
        <f>E27+E28+E29+E30+E31+E32</f>
        <v>405011.98</v>
      </c>
      <c r="G27" s="63">
        <v>0.59599999999999997</v>
      </c>
    </row>
    <row r="28" spans="1:13" ht="39.6" x14ac:dyDescent="0.4">
      <c r="A28" s="56"/>
      <c r="B28" s="57"/>
      <c r="C28" s="12" t="s">
        <v>20</v>
      </c>
      <c r="D28" s="13" t="s">
        <v>24</v>
      </c>
      <c r="E28" s="21">
        <v>142000</v>
      </c>
      <c r="F28" s="58"/>
      <c r="G28" s="64"/>
    </row>
    <row r="29" spans="1:13" ht="59.4" x14ac:dyDescent="0.4">
      <c r="A29" s="56"/>
      <c r="B29" s="57"/>
      <c r="C29" s="12" t="s">
        <v>21</v>
      </c>
      <c r="D29" s="18">
        <v>1</v>
      </c>
      <c r="E29" s="21">
        <v>50000</v>
      </c>
      <c r="F29" s="58"/>
      <c r="G29" s="64"/>
      <c r="J29" s="32"/>
    </row>
    <row r="30" spans="1:13" ht="59.4" x14ac:dyDescent="0.4">
      <c r="A30" s="56"/>
      <c r="B30" s="57"/>
      <c r="C30" s="12" t="s">
        <v>22</v>
      </c>
      <c r="D30" s="18">
        <v>1</v>
      </c>
      <c r="E30" s="21">
        <v>50000</v>
      </c>
      <c r="F30" s="58"/>
      <c r="G30" s="64"/>
      <c r="H30" s="23"/>
      <c r="I30" s="33"/>
    </row>
    <row r="31" spans="1:13" ht="59.4" x14ac:dyDescent="0.4">
      <c r="A31" s="56"/>
      <c r="B31" s="57"/>
      <c r="C31" s="12" t="s">
        <v>23</v>
      </c>
      <c r="D31" s="13" t="s">
        <v>24</v>
      </c>
      <c r="E31" s="21">
        <v>10000</v>
      </c>
      <c r="F31" s="58"/>
      <c r="G31" s="64"/>
    </row>
    <row r="32" spans="1:13" ht="39.6" x14ac:dyDescent="0.4">
      <c r="A32" s="56"/>
      <c r="B32" s="57"/>
      <c r="C32" s="12" t="s">
        <v>26</v>
      </c>
      <c r="D32" s="13" t="s">
        <v>24</v>
      </c>
      <c r="E32" s="24">
        <v>13011.98</v>
      </c>
      <c r="F32" s="58"/>
      <c r="G32" s="64"/>
    </row>
    <row r="33" spans="1:11" x14ac:dyDescent="0.4">
      <c r="A33" s="56"/>
      <c r="B33" s="46" t="s">
        <v>31</v>
      </c>
      <c r="C33" s="47"/>
      <c r="D33" s="19"/>
      <c r="E33" s="48">
        <v>135910.01999999999</v>
      </c>
      <c r="F33" s="49"/>
      <c r="G33" s="34">
        <v>0.2</v>
      </c>
    </row>
    <row r="34" spans="1:11" x14ac:dyDescent="0.4">
      <c r="A34" s="56"/>
      <c r="B34" s="50" t="s">
        <v>6</v>
      </c>
      <c r="C34" s="51"/>
      <c r="D34" s="52"/>
      <c r="E34" s="53">
        <v>679550.31</v>
      </c>
      <c r="F34" s="54"/>
      <c r="G34" s="55"/>
    </row>
    <row r="35" spans="1:11" x14ac:dyDescent="0.4">
      <c r="A35" s="40" t="s">
        <v>9</v>
      </c>
      <c r="B35" s="41"/>
      <c r="C35" s="41"/>
      <c r="D35" s="42"/>
      <c r="E35" s="43">
        <f>E21+E34</f>
        <v>2702208.6100000003</v>
      </c>
      <c r="F35" s="44"/>
      <c r="G35" s="45"/>
      <c r="I35" s="23"/>
      <c r="J35" s="23"/>
      <c r="K35" s="23"/>
    </row>
    <row r="36" spans="1:11" x14ac:dyDescent="0.4">
      <c r="A36" s="6"/>
      <c r="B36" s="6"/>
      <c r="C36" s="6"/>
      <c r="D36" s="6"/>
      <c r="E36" s="6"/>
      <c r="F36" s="6"/>
      <c r="G36" s="6"/>
      <c r="H36" s="6"/>
      <c r="I36" s="6"/>
    </row>
    <row r="37" spans="1:11" s="37" customFormat="1" ht="22.2" x14ac:dyDescent="0.4">
      <c r="A37" s="35" t="s">
        <v>33</v>
      </c>
      <c r="B37" s="36"/>
      <c r="C37" s="36"/>
      <c r="D37" s="36"/>
      <c r="E37" s="36"/>
      <c r="F37" s="36"/>
      <c r="G37" s="36"/>
      <c r="H37" s="2"/>
      <c r="I37" s="2"/>
    </row>
    <row r="38" spans="1:11" s="37" customFormat="1" ht="22.2" x14ac:dyDescent="0.4">
      <c r="A38" s="35" t="s">
        <v>34</v>
      </c>
      <c r="B38" s="36"/>
      <c r="C38" s="36"/>
      <c r="D38" s="36"/>
      <c r="E38" s="36"/>
      <c r="F38" s="36"/>
      <c r="G38" s="36"/>
      <c r="H38" s="2"/>
      <c r="I38" s="2"/>
    </row>
    <row r="39" spans="1:11" s="37" customFormat="1" ht="22.2" x14ac:dyDescent="0.4">
      <c r="A39" s="35" t="s">
        <v>35</v>
      </c>
      <c r="B39" s="36"/>
      <c r="C39" s="36"/>
      <c r="D39" s="36"/>
      <c r="E39" s="36"/>
      <c r="F39" s="36"/>
      <c r="G39" s="36"/>
      <c r="H39" s="2"/>
      <c r="I39" s="2"/>
    </row>
    <row r="40" spans="1:11" s="37" customFormat="1" ht="22.2" x14ac:dyDescent="0.4">
      <c r="A40" s="35" t="s">
        <v>36</v>
      </c>
      <c r="B40" s="36"/>
      <c r="C40" s="36"/>
      <c r="D40" s="36"/>
      <c r="E40" s="36"/>
      <c r="F40" s="36"/>
      <c r="G40" s="36"/>
      <c r="H40" s="2"/>
      <c r="I40" s="2"/>
    </row>
    <row r="41" spans="1:11" s="37" customFormat="1" ht="22.2" x14ac:dyDescent="0.4">
      <c r="A41" s="35" t="s">
        <v>37</v>
      </c>
      <c r="B41" s="36"/>
      <c r="C41" s="36"/>
      <c r="D41" s="36"/>
      <c r="E41" s="36"/>
      <c r="F41" s="36"/>
      <c r="G41" s="36"/>
      <c r="H41" s="2"/>
      <c r="I41" s="2"/>
    </row>
    <row r="42" spans="1:11" s="37" customFormat="1" ht="22.2" x14ac:dyDescent="0.4">
      <c r="A42" s="35"/>
      <c r="B42" s="36"/>
      <c r="C42" s="36"/>
      <c r="D42" s="36"/>
      <c r="E42" s="36"/>
      <c r="F42" s="36"/>
      <c r="G42" s="36"/>
      <c r="H42" s="2"/>
      <c r="I42" s="2"/>
    </row>
    <row r="43" spans="1:11" s="37" customFormat="1" x14ac:dyDescent="0.4">
      <c r="A43" s="38"/>
      <c r="B43" s="36"/>
      <c r="C43" s="36"/>
      <c r="D43" s="36"/>
      <c r="E43" s="36"/>
      <c r="F43" s="36"/>
      <c r="G43" s="36"/>
      <c r="H43" s="2"/>
      <c r="I43" s="2"/>
    </row>
    <row r="44" spans="1:11" x14ac:dyDescent="0.4">
      <c r="A44" s="6"/>
      <c r="B44" s="6"/>
      <c r="C44" s="6"/>
      <c r="D44" s="6"/>
      <c r="E44" s="6"/>
      <c r="F44" s="6"/>
      <c r="G44" s="6"/>
      <c r="H44" s="6"/>
      <c r="I44" s="6"/>
    </row>
  </sheetData>
  <mergeCells count="31">
    <mergeCell ref="B13:B18"/>
    <mergeCell ref="F13:F18"/>
    <mergeCell ref="G13:G18"/>
    <mergeCell ref="A3:A4"/>
    <mergeCell ref="A7:A21"/>
    <mergeCell ref="B8:B10"/>
    <mergeCell ref="F8:F10"/>
    <mergeCell ref="G8:G10"/>
    <mergeCell ref="B11:B12"/>
    <mergeCell ref="F11:F12"/>
    <mergeCell ref="G11:G12"/>
    <mergeCell ref="C11:C12"/>
    <mergeCell ref="D11:D12"/>
    <mergeCell ref="E11:E12"/>
    <mergeCell ref="B20:C20"/>
    <mergeCell ref="E20:F20"/>
    <mergeCell ref="B21:D21"/>
    <mergeCell ref="E21:G21"/>
    <mergeCell ref="B27:B32"/>
    <mergeCell ref="F27:F32"/>
    <mergeCell ref="G27:G32"/>
    <mergeCell ref="A35:D35"/>
    <mergeCell ref="E35:G35"/>
    <mergeCell ref="B33:C33"/>
    <mergeCell ref="E33:F33"/>
    <mergeCell ref="B34:D34"/>
    <mergeCell ref="E34:G34"/>
    <mergeCell ref="A22:A34"/>
    <mergeCell ref="B23:B25"/>
    <mergeCell ref="F23:F25"/>
    <mergeCell ref="G23:G25"/>
  </mergeCells>
  <pageMargins left="0.7" right="0.7" top="0.75" bottom="0.75" header="0.3" footer="0.3"/>
  <pageSetup paperSize="9" scale="40" orientation="portrait" r:id="rId1"/>
  <rowBreaks count="1" manualBreakCount="1">
    <brk id="21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5"/>
  <sheetViews>
    <sheetView topLeftCell="A8" workbookViewId="0">
      <selection activeCell="C9" sqref="C9:C14"/>
    </sheetView>
  </sheetViews>
  <sheetFormatPr defaultRowHeight="13.8" x14ac:dyDescent="0.25"/>
  <cols>
    <col min="1" max="2" width="8.88671875" style="88"/>
    <col min="3" max="3" width="41.88671875" style="88" customWidth="1"/>
    <col min="4" max="4" width="26" style="88" customWidth="1"/>
    <col min="5" max="5" width="19.6640625" style="88" customWidth="1"/>
    <col min="6" max="6" width="30.109375" style="88" customWidth="1"/>
    <col min="7" max="7" width="26.44140625" style="88" customWidth="1"/>
    <col min="8" max="16384" width="8.88671875" style="88"/>
  </cols>
  <sheetData>
    <row r="3" spans="3:8" ht="31.2" x14ac:dyDescent="0.25">
      <c r="C3" s="90" t="s">
        <v>2</v>
      </c>
      <c r="D3" s="90" t="s">
        <v>3</v>
      </c>
      <c r="E3" s="90" t="s">
        <v>4</v>
      </c>
      <c r="F3" s="90" t="s">
        <v>50</v>
      </c>
      <c r="G3" s="107" t="s">
        <v>51</v>
      </c>
      <c r="H3" s="111" t="s">
        <v>52</v>
      </c>
    </row>
    <row r="4" spans="3:8" ht="31.2" x14ac:dyDescent="0.3">
      <c r="C4" s="91" t="s">
        <v>12</v>
      </c>
      <c r="D4" s="92" t="s">
        <v>27</v>
      </c>
      <c r="E4" s="93" t="s">
        <v>15</v>
      </c>
      <c r="F4" s="94">
        <v>141000</v>
      </c>
      <c r="G4" s="108">
        <f>Sheet1!E23</f>
        <v>56000</v>
      </c>
      <c r="H4" s="112">
        <f>F4+G4</f>
        <v>197000</v>
      </c>
    </row>
    <row r="5" spans="3:8" ht="31.2" x14ac:dyDescent="0.3">
      <c r="C5" s="91"/>
      <c r="D5" s="92" t="s">
        <v>16</v>
      </c>
      <c r="E5" s="89" t="s">
        <v>24</v>
      </c>
      <c r="F5" s="94">
        <v>111000</v>
      </c>
      <c r="G5" s="108">
        <v>0</v>
      </c>
      <c r="H5" s="112">
        <f t="shared" ref="H5:H14" si="0">F5+G5</f>
        <v>111000</v>
      </c>
    </row>
    <row r="6" spans="3:8" ht="15.6" x14ac:dyDescent="0.3">
      <c r="C6" s="91"/>
      <c r="D6" s="92" t="s">
        <v>17</v>
      </c>
      <c r="E6" s="93">
        <v>1</v>
      </c>
      <c r="F6" s="95">
        <v>14787.64</v>
      </c>
      <c r="G6" s="109">
        <f>Sheet1!E25</f>
        <v>33632.69</v>
      </c>
      <c r="H6" s="112">
        <f t="shared" si="0"/>
        <v>48420.33</v>
      </c>
    </row>
    <row r="7" spans="3:8" ht="19.8" customHeight="1" x14ac:dyDescent="0.25">
      <c r="C7" s="96" t="s">
        <v>13</v>
      </c>
      <c r="D7" s="97" t="s">
        <v>18</v>
      </c>
      <c r="E7" s="98" t="s">
        <v>25</v>
      </c>
      <c r="F7" s="99">
        <v>145835</v>
      </c>
      <c r="G7" s="110">
        <f>Sheet1!E26</f>
        <v>48995.62</v>
      </c>
      <c r="H7" s="113">
        <f t="shared" si="0"/>
        <v>194830.62</v>
      </c>
    </row>
    <row r="8" spans="3:8" ht="19.8" customHeight="1" x14ac:dyDescent="0.25">
      <c r="C8" s="119"/>
      <c r="D8" s="120"/>
      <c r="E8" s="121"/>
      <c r="F8" s="122"/>
      <c r="G8" s="123"/>
      <c r="H8" s="124"/>
    </row>
    <row r="9" spans="3:8" ht="31.2" x14ac:dyDescent="0.3">
      <c r="C9" s="125" t="s">
        <v>14</v>
      </c>
      <c r="D9" s="126" t="s">
        <v>19</v>
      </c>
      <c r="E9" s="127">
        <v>0.9</v>
      </c>
      <c r="F9" s="128">
        <v>204000</v>
      </c>
      <c r="G9" s="129">
        <f>Sheet1!E27</f>
        <v>140000</v>
      </c>
      <c r="H9" s="112">
        <f t="shared" si="0"/>
        <v>344000</v>
      </c>
    </row>
    <row r="10" spans="3:8" ht="31.2" x14ac:dyDescent="0.3">
      <c r="C10" s="125"/>
      <c r="D10" s="126" t="s">
        <v>20</v>
      </c>
      <c r="E10" s="130" t="s">
        <v>24</v>
      </c>
      <c r="F10" s="128">
        <v>758000</v>
      </c>
      <c r="G10" s="129">
        <f>Sheet1!E28</f>
        <v>142000</v>
      </c>
      <c r="H10" s="112">
        <f t="shared" si="0"/>
        <v>900000</v>
      </c>
    </row>
    <row r="11" spans="3:8" ht="46.8" x14ac:dyDescent="0.3">
      <c r="C11" s="125"/>
      <c r="D11" s="126" t="s">
        <v>21</v>
      </c>
      <c r="E11" s="127">
        <v>1</v>
      </c>
      <c r="F11" s="128">
        <v>68504</v>
      </c>
      <c r="G11" s="129">
        <f>Sheet1!E29</f>
        <v>50000</v>
      </c>
      <c r="H11" s="112">
        <f t="shared" si="0"/>
        <v>118504</v>
      </c>
    </row>
    <row r="12" spans="3:8" ht="46.8" x14ac:dyDescent="0.3">
      <c r="C12" s="125"/>
      <c r="D12" s="126" t="s">
        <v>22</v>
      </c>
      <c r="E12" s="127">
        <v>1</v>
      </c>
      <c r="F12" s="128">
        <v>97000</v>
      </c>
      <c r="G12" s="129">
        <f>Sheet1!E30</f>
        <v>50000</v>
      </c>
      <c r="H12" s="112">
        <f t="shared" si="0"/>
        <v>147000</v>
      </c>
    </row>
    <row r="13" spans="3:8" ht="31.2" x14ac:dyDescent="0.3">
      <c r="C13" s="125"/>
      <c r="D13" s="126" t="s">
        <v>23</v>
      </c>
      <c r="E13" s="130" t="s">
        <v>24</v>
      </c>
      <c r="F13" s="128">
        <v>39000</v>
      </c>
      <c r="G13" s="129">
        <f>Sheet1!E31</f>
        <v>10000</v>
      </c>
      <c r="H13" s="112">
        <f t="shared" si="0"/>
        <v>49000</v>
      </c>
    </row>
    <row r="14" spans="3:8" ht="31.2" x14ac:dyDescent="0.3">
      <c r="C14" s="125"/>
      <c r="D14" s="126" t="s">
        <v>26</v>
      </c>
      <c r="E14" s="130" t="s">
        <v>24</v>
      </c>
      <c r="F14" s="128">
        <v>39000</v>
      </c>
      <c r="G14" s="129">
        <f>Sheet1!E32</f>
        <v>13011.98</v>
      </c>
      <c r="H14" s="112">
        <f t="shared" si="0"/>
        <v>52011.979999999996</v>
      </c>
    </row>
    <row r="15" spans="3:8" ht="19.8" x14ac:dyDescent="0.4">
      <c r="C15" s="114"/>
      <c r="D15" s="115"/>
      <c r="E15" s="116"/>
      <c r="F15" s="117"/>
      <c r="G15" s="118"/>
    </row>
  </sheetData>
  <mergeCells count="8">
    <mergeCell ref="G7:G8"/>
    <mergeCell ref="H7:H8"/>
    <mergeCell ref="C4:C6"/>
    <mergeCell ref="C7:C8"/>
    <mergeCell ref="D7:D8"/>
    <mergeCell ref="E7:E8"/>
    <mergeCell ref="F7:F8"/>
    <mergeCell ref="C9:C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H15"/>
  <sheetViews>
    <sheetView tabSelected="1" workbookViewId="0">
      <selection activeCell="H9" sqref="H9"/>
    </sheetView>
  </sheetViews>
  <sheetFormatPr defaultRowHeight="14.4" x14ac:dyDescent="0.25"/>
  <cols>
    <col min="1" max="2" width="8.88671875" style="88"/>
    <col min="3" max="3" width="41.88671875" style="88" customWidth="1"/>
    <col min="4" max="4" width="26" style="88" customWidth="1"/>
    <col min="5" max="5" width="19.6640625" style="88" customWidth="1"/>
    <col min="6" max="6" width="30.109375" style="88" customWidth="1"/>
    <col min="7" max="7" width="26.44140625" style="88" customWidth="1"/>
    <col min="8" max="16384" width="8.88671875" style="88"/>
  </cols>
  <sheetData>
    <row r="3" spans="3:8" ht="31.2" x14ac:dyDescent="0.25">
      <c r="C3" s="90" t="s">
        <v>2</v>
      </c>
      <c r="D3" s="90" t="s">
        <v>3</v>
      </c>
      <c r="E3" s="107" t="s">
        <v>4</v>
      </c>
      <c r="F3" s="143" t="s">
        <v>52</v>
      </c>
      <c r="H3" s="131"/>
    </row>
    <row r="4" spans="3:8" ht="31.2" x14ac:dyDescent="0.3">
      <c r="C4" s="91" t="s">
        <v>12</v>
      </c>
      <c r="D4" s="144" t="s">
        <v>27</v>
      </c>
      <c r="E4" s="145" t="s">
        <v>15</v>
      </c>
      <c r="F4" s="146">
        <v>0</v>
      </c>
      <c r="H4" s="133"/>
    </row>
    <row r="5" spans="3:8" ht="31.2" x14ac:dyDescent="0.3">
      <c r="C5" s="91"/>
      <c r="D5" s="92" t="s">
        <v>16</v>
      </c>
      <c r="E5" s="89" t="s">
        <v>24</v>
      </c>
      <c r="F5" s="146">
        <v>111000</v>
      </c>
      <c r="G5" s="132"/>
      <c r="H5" s="133"/>
    </row>
    <row r="6" spans="3:8" ht="15.6" x14ac:dyDescent="0.3">
      <c r="C6" s="91"/>
      <c r="D6" s="92" t="s">
        <v>17</v>
      </c>
      <c r="E6" s="137">
        <v>1</v>
      </c>
      <c r="F6" s="146">
        <v>48225</v>
      </c>
      <c r="G6" s="134"/>
      <c r="H6" s="133"/>
    </row>
    <row r="7" spans="3:8" ht="19.8" customHeight="1" x14ac:dyDescent="0.25">
      <c r="C7" s="96" t="s">
        <v>13</v>
      </c>
      <c r="D7" s="97" t="s">
        <v>18</v>
      </c>
      <c r="E7" s="138" t="s">
        <v>25</v>
      </c>
      <c r="F7" s="147">
        <v>324580.62</v>
      </c>
      <c r="G7" s="135"/>
      <c r="H7" s="136"/>
    </row>
    <row r="8" spans="3:8" ht="64.8" customHeight="1" x14ac:dyDescent="0.25">
      <c r="C8" s="96"/>
      <c r="D8" s="100"/>
      <c r="E8" s="139"/>
      <c r="F8" s="147"/>
      <c r="G8" s="135"/>
      <c r="H8" s="136"/>
    </row>
    <row r="9" spans="3:8" ht="31.2" x14ac:dyDescent="0.3">
      <c r="C9" s="101" t="s">
        <v>14</v>
      </c>
      <c r="D9" s="92" t="s">
        <v>19</v>
      </c>
      <c r="E9" s="140">
        <v>0.9</v>
      </c>
      <c r="F9" s="146">
        <v>503195.4</v>
      </c>
      <c r="G9" s="132"/>
      <c r="H9" s="133"/>
    </row>
    <row r="10" spans="3:8" ht="31.2" x14ac:dyDescent="0.3">
      <c r="C10" s="102"/>
      <c r="D10" s="92" t="s">
        <v>20</v>
      </c>
      <c r="E10" s="137" t="s">
        <v>24</v>
      </c>
      <c r="F10" s="146">
        <v>891602.93</v>
      </c>
      <c r="G10" s="132"/>
      <c r="H10" s="133"/>
    </row>
    <row r="11" spans="3:8" ht="46.8" x14ac:dyDescent="0.3">
      <c r="C11" s="102"/>
      <c r="D11" s="92" t="s">
        <v>21</v>
      </c>
      <c r="E11" s="140">
        <v>1</v>
      </c>
      <c r="F11" s="146">
        <v>50110</v>
      </c>
      <c r="G11" s="132"/>
      <c r="H11" s="133"/>
    </row>
    <row r="12" spans="3:8" ht="46.8" x14ac:dyDescent="0.3">
      <c r="C12" s="102"/>
      <c r="D12" s="92" t="s">
        <v>22</v>
      </c>
      <c r="E12" s="140">
        <v>1</v>
      </c>
      <c r="F12" s="146">
        <v>72041</v>
      </c>
      <c r="G12" s="132"/>
      <c r="H12" s="133"/>
    </row>
    <row r="13" spans="3:8" ht="31.2" x14ac:dyDescent="0.3">
      <c r="C13" s="102"/>
      <c r="D13" s="92" t="s">
        <v>23</v>
      </c>
      <c r="E13" s="137" t="s">
        <v>24</v>
      </c>
      <c r="F13" s="146">
        <v>79000</v>
      </c>
      <c r="G13" s="132"/>
      <c r="H13" s="133"/>
    </row>
    <row r="14" spans="3:8" ht="31.2" x14ac:dyDescent="0.3">
      <c r="C14" s="103"/>
      <c r="D14" s="105" t="s">
        <v>26</v>
      </c>
      <c r="E14" s="141" t="s">
        <v>24</v>
      </c>
      <c r="F14" s="146">
        <v>52011.98</v>
      </c>
      <c r="G14" s="132"/>
      <c r="H14" s="133"/>
    </row>
    <row r="15" spans="3:8" ht="78" x14ac:dyDescent="0.4">
      <c r="C15" s="104" t="s">
        <v>48</v>
      </c>
      <c r="D15" s="106" t="s">
        <v>49</v>
      </c>
      <c r="E15" s="142">
        <v>0.65</v>
      </c>
      <c r="F15" s="148">
        <v>30000</v>
      </c>
      <c r="G15" s="118"/>
      <c r="H15" s="131"/>
    </row>
  </sheetData>
  <mergeCells count="8">
    <mergeCell ref="H7:H8"/>
    <mergeCell ref="C9:C14"/>
    <mergeCell ref="C4:C6"/>
    <mergeCell ref="C7:C8"/>
    <mergeCell ref="D7:D8"/>
    <mergeCell ref="E7:E8"/>
    <mergeCell ref="F7:F8"/>
    <mergeCell ref="G7:G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INITIAL</vt:lpstr>
      <vt:lpstr>MODIFICAT 2018</vt:lpstr>
      <vt:lpstr>Sheet1!Print_Area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Anca Vasilache</dc:creator>
  <cp:lastModifiedBy>unu</cp:lastModifiedBy>
  <cp:lastPrinted>2016-10-26T13:36:47Z</cp:lastPrinted>
  <dcterms:created xsi:type="dcterms:W3CDTF">2016-01-12T11:18:24Z</dcterms:created>
  <dcterms:modified xsi:type="dcterms:W3CDTF">2018-05-16T19:02:41Z</dcterms:modified>
</cp:coreProperties>
</file>